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<sst xmlns="http://schemas.openxmlformats.org/spreadsheetml/2006/main" count="33" uniqueCount="24">
  <si>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Glycopyrrolate</t>
  </si>
  <si>
    <t>Lidocaine</t>
  </si>
  <si>
    <t>Epinephrine</t>
  </si>
  <si>
    <t>Vasopressin</t>
  </si>
  <si>
    <t>0.02 mg/kg</t>
  </si>
  <si>
    <t>0.01 mg/kg</t>
  </si>
  <si>
    <t>0.8 U/kg</t>
  </si>
  <si>
    <t>ml</t>
  </si>
  <si>
    <t>Weight in Kilograms</t>
  </si>
  <si>
    <r>
      <t xml:space="preserve">Weight </t>
    </r>
    <r>
      <rPr>
        <b/>
        <sz val="14"/>
        <color indexed="10"/>
        <rFont val="Arial"/>
        <family val="2"/>
      </rPr>
      <t>KGs</t>
    </r>
  </si>
  <si>
    <t>(BW kg * 30ml/24 hrs)+70ml</t>
  </si>
  <si>
    <t>ml/hr</t>
  </si>
  <si>
    <t>Multiplier</t>
  </si>
  <si>
    <t>(BW kg * 60ml/24 hrs)+70ml</t>
  </si>
  <si>
    <t>Maintennce Fluids Calculator</t>
  </si>
  <si>
    <t>Weight Converter</t>
  </si>
  <si>
    <t>Patient weight in pounds</t>
  </si>
  <si>
    <t xml:space="preserve"> =</t>
  </si>
  <si>
    <t>kgs</t>
  </si>
  <si>
    <t>Canine Emergency Drugs - Woof!</t>
  </si>
  <si>
    <t>2 mg/kg</t>
  </si>
  <si>
    <r>
      <t xml:space="preserve">Atropine </t>
    </r>
    <r>
      <rPr>
        <b/>
        <sz val="10"/>
        <color indexed="10"/>
        <rFont val="Arial"/>
        <family val="2"/>
      </rPr>
      <t>0.54</t>
    </r>
    <r>
      <rPr>
        <b/>
        <sz val="10"/>
        <rFont val="Arial"/>
        <family val="2"/>
      </rPr>
      <t xml:space="preserve"> mg/ml</t>
    </r>
  </si>
  <si>
    <t>Patient Name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</si>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</sst>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4" fontId="5" fillId="2" borderId="1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2" fontId="5" fillId="0" borderId="2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11" fillId="2" borderId="4" xfId="0" applyNumberFormat="1" applyFont="1" applyFill="1" applyBorder="1" applyAlignment="1" applyProtection="1">
      <alignment/>
      <protection locked="0"/>
    </xf>
    <xf numFmtId="2" fontId="11" fillId="4" borderId="2" xfId="0" applyNumberFormat="1" applyFont="1" applyFill="1" applyBorder="1" applyAlignment="1">
      <alignment horizontal="right"/>
    </xf>
    <xf numFmtId="2" fontId="11" fillId="4" borderId="2" xfId="0" applyNumberFormat="1" applyFont="1" applyFill="1" applyBorder="1" applyAlignment="1">
      <alignment horizontal="center"/>
    </xf>
    <xf numFmtId="2" fontId="11" fillId="4" borderId="5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164" fontId="5" fillId="2" borderId="2" xfId="0" applyNumberFormat="1" applyFont="1" applyFill="1" applyBorder="1" applyAlignment="1" applyProtection="1">
      <alignment/>
      <protection locked="0"/>
    </xf>
    <xf numFmtId="164" fontId="5" fillId="4" borderId="2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5" fillId="4" borderId="2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right"/>
    </xf>
    <xf numFmtId="2" fontId="8" fillId="3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right"/>
    </xf>
    <xf numFmtId="2" fontId="8" fillId="3" borderId="16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" fontId="12" fillId="0" borderId="6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2" fontId="11" fillId="3" borderId="22" xfId="0" applyNumberFormat="1" applyFont="1" applyFill="1" applyBorder="1" applyAlignment="1">
      <alignment horizontal="center"/>
    </xf>
    <xf numFmtId="2" fontId="11" fillId="3" borderId="11" xfId="0" applyNumberFormat="1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11" fillId="3" borderId="18" xfId="0" applyNumberFormat="1" applyFont="1" applyFill="1" applyBorder="1" applyAlignment="1">
      <alignment horizontal="center"/>
    </xf>
    <xf numFmtId="164" fontId="6" fillId="4" borderId="22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164" fontId="15" fillId="0" borderId="3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0" fontId="17" fillId="0" borderId="0" xfId="0" applyFont="1" applyFill="1" applyAlignment="1">
      <alignment/>
    </xf>
    <xf numFmtId="164" fontId="18" fillId="3" borderId="10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 applyProtection="1">
      <alignment horizontal="left"/>
      <protection locked="0"/>
    </xf>
    <xf numFmtId="164" fontId="18" fillId="3" borderId="22" xfId="0" applyNumberFormat="1" applyFont="1" applyFill="1" applyBorder="1" applyAlignment="1">
      <alignment horizontal="center"/>
    </xf>
    <xf numFmtId="164" fontId="18" fillId="3" borderId="17" xfId="0" applyNumberFormat="1" applyFont="1" applyFill="1" applyBorder="1" applyAlignment="1">
      <alignment horizontal="center"/>
    </xf>
    <xf numFmtId="164" fontId="18" fillId="2" borderId="22" xfId="0" applyNumberFormat="1" applyFont="1" applyFill="1" applyBorder="1" applyAlignment="1" applyProtection="1">
      <alignment horizontal="center"/>
      <protection locked="0"/>
    </xf>
    <xf numFmtId="164" fontId="18" fillId="2" borderId="1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15" zoomScaleNormal="115" workbookViewId="0" topLeftCell="A1">
      <selection activeCell="D13" sqref="D13"/>
    </sheetView>
  </sheetViews>
  <sheetFormatPr defaultColWidth="9.140625" defaultRowHeight="12.75"/>
  <cols>
    <col min="1" max="1" width="17.00390625" style="1" customWidth="1"/>
    <col min="2" max="2" width="18.7109375" style="4" customWidth="1"/>
    <col min="3" max="3" width="4.7109375" style="4" customWidth="1"/>
    <col min="4" max="4" width="18.28125" style="4" customWidth="1"/>
    <col min="5" max="5" width="3.7109375" style="4" customWidth="1"/>
    <col min="6" max="6" width="15.421875" style="4" customWidth="1"/>
    <col min="7" max="7" width="4.57421875" style="4" customWidth="1"/>
    <col min="8" max="8" width="12.00390625" style="4" customWidth="1"/>
    <col min="9" max="9" width="4.140625" style="4" customWidth="1"/>
    <col min="10" max="10" width="14.421875" style="4" customWidth="1"/>
    <col min="11" max="11" width="5.140625" style="4" customWidth="1"/>
    <col min="12" max="16384" width="9.140625" style="2" customWidth="1"/>
  </cols>
  <sheetData>
    <row r="1" spans="1:11" s="6" customFormat="1" ht="23.2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5">
      <c r="A2" s="80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s="84" customFormat="1" ht="11.25">
      <c r="A3" s="85"/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s="91" customFormat="1" ht="20.25">
      <c r="A4" s="92" t="s">
        <v>22</v>
      </c>
      <c r="B4" s="93"/>
      <c r="C4" s="94"/>
      <c r="D4" s="94"/>
      <c r="E4" s="94"/>
      <c r="F4" s="94"/>
      <c r="G4" s="95" t="s">
        <v>23</v>
      </c>
      <c r="H4" s="96"/>
      <c r="I4" s="93"/>
      <c r="J4" s="97"/>
      <c r="K4" s="98"/>
    </row>
    <row r="5" spans="1:11" s="84" customFormat="1" ht="11.25">
      <c r="A5" s="88"/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1" s="10" customFormat="1" ht="18">
      <c r="A6" s="17" t="s">
        <v>9</v>
      </c>
      <c r="B6" s="72" t="s">
        <v>21</v>
      </c>
      <c r="C6" s="73"/>
      <c r="D6" s="72" t="s">
        <v>0</v>
      </c>
      <c r="E6" s="73"/>
      <c r="F6" s="72" t="s">
        <v>2</v>
      </c>
      <c r="G6" s="73"/>
      <c r="H6" s="72" t="s">
        <v>1</v>
      </c>
      <c r="I6" s="73"/>
      <c r="J6" s="72" t="s">
        <v>3</v>
      </c>
      <c r="K6" s="76"/>
    </row>
    <row r="7" spans="1:11" s="8" customFormat="1" ht="12">
      <c r="A7" s="18"/>
      <c r="B7" s="74" t="s">
        <v>4</v>
      </c>
      <c r="C7" s="75"/>
      <c r="D7" s="74" t="s">
        <v>5</v>
      </c>
      <c r="E7" s="75"/>
      <c r="F7" s="74" t="s">
        <v>4</v>
      </c>
      <c r="G7" s="75"/>
      <c r="H7" s="74" t="s">
        <v>20</v>
      </c>
      <c r="I7" s="75"/>
      <c r="J7" s="74" t="s">
        <v>6</v>
      </c>
      <c r="K7" s="83"/>
    </row>
    <row r="8" spans="1:11" s="9" customFormat="1" ht="6.75">
      <c r="A8" s="69"/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 s="10" customFormat="1" ht="18.75" thickBot="1">
      <c r="A9" s="19">
        <v>20</v>
      </c>
      <c r="B9" s="20">
        <f>(A9)*0.02/0.54</f>
        <v>0.7407407407407407</v>
      </c>
      <c r="C9" s="21" t="s">
        <v>7</v>
      </c>
      <c r="D9" s="20">
        <f>((A9)*0.01)/0.2</f>
        <v>1</v>
      </c>
      <c r="E9" s="21" t="s">
        <v>7</v>
      </c>
      <c r="F9" s="20">
        <f>((A9)*0.02)/1</f>
        <v>0.4</v>
      </c>
      <c r="G9" s="21" t="s">
        <v>7</v>
      </c>
      <c r="H9" s="20">
        <f>((A9)*2)/20</f>
        <v>2</v>
      </c>
      <c r="I9" s="21" t="s">
        <v>7</v>
      </c>
      <c r="J9" s="20">
        <f>((A9)*0.8)/20</f>
        <v>0.8</v>
      </c>
      <c r="K9" s="22" t="s">
        <v>7</v>
      </c>
    </row>
    <row r="10" spans="1:11" s="3" customFormat="1" ht="13.5" thickBo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s="10" customFormat="1" ht="18">
      <c r="A11" s="31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</row>
    <row r="12" spans="1:11" s="9" customFormat="1" ht="6.7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6"/>
    </row>
    <row r="13" spans="1:11" s="5" customFormat="1" ht="15.75">
      <c r="A13" s="42" t="s">
        <v>10</v>
      </c>
      <c r="B13" s="43"/>
      <c r="C13" s="43"/>
      <c r="D13" s="23">
        <f>((A9*30)+70)/24</f>
        <v>27.916666666666668</v>
      </c>
      <c r="E13" s="46" t="s">
        <v>11</v>
      </c>
      <c r="F13" s="46"/>
      <c r="G13" s="46"/>
      <c r="H13" s="46"/>
      <c r="I13" s="46"/>
      <c r="J13" s="46"/>
      <c r="K13" s="47"/>
    </row>
    <row r="14" spans="1:11" s="5" customFormat="1" ht="15.75">
      <c r="A14" s="37" t="s">
        <v>12</v>
      </c>
      <c r="B14" s="38"/>
      <c r="C14" s="7">
        <v>3</v>
      </c>
      <c r="D14" s="23">
        <f>C14*D13</f>
        <v>83.75</v>
      </c>
      <c r="E14" s="46" t="s">
        <v>11</v>
      </c>
      <c r="F14" s="46"/>
      <c r="G14" s="46"/>
      <c r="H14" s="46"/>
      <c r="I14" s="46"/>
      <c r="J14" s="46"/>
      <c r="K14" s="47"/>
    </row>
    <row r="15" spans="1:11" s="3" customFormat="1" ht="12.7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60"/>
    </row>
    <row r="16" spans="1:11" s="12" customFormat="1" ht="15.75">
      <c r="A16" s="42" t="s">
        <v>13</v>
      </c>
      <c r="B16" s="43"/>
      <c r="C16" s="43"/>
      <c r="D16" s="23">
        <f>((A9*60)+70)/24</f>
        <v>52.916666666666664</v>
      </c>
      <c r="E16" s="48" t="s">
        <v>11</v>
      </c>
      <c r="F16" s="48"/>
      <c r="G16" s="48"/>
      <c r="H16" s="48"/>
      <c r="I16" s="48"/>
      <c r="J16" s="48"/>
      <c r="K16" s="49"/>
    </row>
    <row r="17" spans="1:11" s="12" customFormat="1" ht="16.5" thickBot="1">
      <c r="A17" s="44" t="s">
        <v>12</v>
      </c>
      <c r="B17" s="45"/>
      <c r="C17" s="26">
        <v>2</v>
      </c>
      <c r="D17" s="27">
        <f>C17*D16</f>
        <v>105.83333333333333</v>
      </c>
      <c r="E17" s="50" t="s">
        <v>11</v>
      </c>
      <c r="F17" s="50"/>
      <c r="G17" s="50"/>
      <c r="H17" s="50"/>
      <c r="I17" s="50"/>
      <c r="J17" s="50"/>
      <c r="K17" s="51"/>
    </row>
    <row r="18" spans="1:11" s="29" customFormat="1" ht="13.5" thickBo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</row>
    <row r="19" spans="1:11" s="24" customFormat="1" ht="18">
      <c r="A19" s="52" t="s">
        <v>15</v>
      </c>
      <c r="B19" s="53"/>
      <c r="C19" s="53"/>
      <c r="D19" s="53"/>
      <c r="E19" s="53"/>
      <c r="F19" s="53"/>
      <c r="G19" s="53"/>
      <c r="H19" s="53"/>
      <c r="I19" s="53"/>
      <c r="J19" s="53"/>
      <c r="K19" s="54"/>
    </row>
    <row r="20" spans="1:11" s="28" customFormat="1" ht="6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7"/>
    </row>
    <row r="21" spans="1:11" s="12" customFormat="1" ht="16.5" thickBot="1">
      <c r="A21" s="61" t="s">
        <v>16</v>
      </c>
      <c r="B21" s="62"/>
      <c r="C21" s="62"/>
      <c r="D21" s="25">
        <v>34</v>
      </c>
      <c r="E21" s="16" t="s">
        <v>17</v>
      </c>
      <c r="F21" s="30">
        <f>D21/2.2</f>
        <v>15.454545454545453</v>
      </c>
      <c r="G21" s="63" t="s">
        <v>18</v>
      </c>
      <c r="H21" s="64"/>
      <c r="I21" s="64"/>
      <c r="J21" s="64"/>
      <c r="K21" s="65"/>
    </row>
    <row r="22" spans="1:8" s="12" customFormat="1" ht="15.75">
      <c r="A22" s="11"/>
      <c r="B22" s="11"/>
      <c r="C22" s="15"/>
      <c r="D22" s="13"/>
      <c r="E22" s="13"/>
      <c r="G22" s="14"/>
      <c r="H22" s="14"/>
    </row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heet="1" objects="1" scenarios="1"/>
  <mergeCells count="36">
    <mergeCell ref="G4:I4"/>
    <mergeCell ref="J4:K4"/>
    <mergeCell ref="H7:I7"/>
    <mergeCell ref="J6:K6"/>
    <mergeCell ref="A1:K1"/>
    <mergeCell ref="A2:K2"/>
    <mergeCell ref="A3:K3"/>
    <mergeCell ref="J7:K7"/>
    <mergeCell ref="A5:K5"/>
    <mergeCell ref="A4:B4"/>
    <mergeCell ref="C4:F4"/>
    <mergeCell ref="A10:K10"/>
    <mergeCell ref="A13:C13"/>
    <mergeCell ref="A8:K8"/>
    <mergeCell ref="B6:C6"/>
    <mergeCell ref="B7:C7"/>
    <mergeCell ref="D6:E6"/>
    <mergeCell ref="D7:E7"/>
    <mergeCell ref="F6:G6"/>
    <mergeCell ref="F7:G7"/>
    <mergeCell ref="H6:I6"/>
    <mergeCell ref="A19:K19"/>
    <mergeCell ref="A20:K20"/>
    <mergeCell ref="A15:K15"/>
    <mergeCell ref="A21:C21"/>
    <mergeCell ref="G21:K21"/>
    <mergeCell ref="A11:K11"/>
    <mergeCell ref="A12:K12"/>
    <mergeCell ref="A14:B14"/>
    <mergeCell ref="A18:K18"/>
    <mergeCell ref="A16:C16"/>
    <mergeCell ref="A17:B17"/>
    <mergeCell ref="E13:K13"/>
    <mergeCell ref="E14:K14"/>
    <mergeCell ref="E16:K16"/>
    <mergeCell ref="E17:K17"/>
  </mergeCells>
  <printOptions horizontalCentered="1"/>
  <pageMargins left="0.3" right="0.3" top="2" bottom="0.5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2006-05-26T20:54:10Z</cp:lastPrinted>
  <dcterms:created xsi:type="dcterms:W3CDTF">2003-11-12T19:05:56Z</dcterms:created>
  <dcterms:modified xsi:type="dcterms:W3CDTF">2006-06-21T19:18:31Z</dcterms:modified>
  <cp:category/>
  <cp:version/>
  <cp:contentType/>
  <cp:contentStatus/>
</cp:coreProperties>
</file>